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<sst xmlns="http://schemas.openxmlformats.org/spreadsheetml/2006/main" count="48" uniqueCount="43">
  <si>
    <t>南投縣政府警察局發生道路交通事故統計表 ( A1+A2類 )</t>
  </si>
  <si>
    <t>製表單位：</t>
  </si>
  <si>
    <t>南投縣警局交通隊</t>
  </si>
  <si>
    <t>113/07/01 至 113/07/31</t>
  </si>
  <si>
    <t>製表日期：</t>
  </si>
  <si>
    <t>113/08/02</t>
  </si>
  <si>
    <t>表1</t>
  </si>
  <si>
    <t>項</t>
  </si>
  <si>
    <t xml:space="preserve">  總            計</t>
  </si>
  <si>
    <t>重  大  事  故</t>
  </si>
  <si>
    <t>一  般  事  故</t>
  </si>
  <si>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-120"/>
      </rPr>
      <t>車輛數</t>
    </r>
  </si>
  <si>
    <t>每萬輛機動車輛肇事率</t>
  </si>
  <si>
    <t>備註：一、重大事故指一件事故內有：死亡3人以上或死傷10人以上或受傷15人以上情形之一者。</t>
  </si>
  <si>
    <t>　　　二、凡與道路機動車輛無關之事故，均不列入本表及以下各表統計分析。</t>
  </si>
  <si>
    <t>　　　三、本表車輛數不包括軍車在內。</t>
  </si>
  <si>
    <t xml:space="preserve">     (包括動力機械、大眾捷運系統)或財物損壞之事故。
   四、「道路交通事故」定義：指車輛、動力機械或大眾捷運系統車輛在道路上行駛，致有人傷亡或車輛</t>
  </si>
  <si>
    <t>　　　五、自八十九年元月一日起各類道路交通分類如下：　</t>
  </si>
  <si>
    <t xml:space="preserve">   A2類：造成人員受傷或超過二十四小時死亡之交通事故。
   A1類定義：指人員當場或24小時內死亡之交通事故。</t>
  </si>
  <si>
    <t>管</t>
  </si>
  <si>
    <t>發生數</t>
  </si>
  <si>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-120"/>
      </rPr>
      <t>死</t>
    </r>
    <r>
      <rPr>
        <sz val="12"/>
        <color rgb="FF000000"/>
        <rFont val="標楷體"/>
        <family val="4"/>
        <charset val="-120"/>
      </rPr>
      <t>亡</t>
    </r>
  </si>
  <si>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-120"/>
      </rPr>
      <t>受傷</t>
    </r>
  </si>
  <si>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-120"/>
      </rPr>
      <t>件數</t>
    </r>
  </si>
  <si>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-120"/>
      </rPr>
      <t>死亡</t>
    </r>
  </si>
  <si>
    <t>件</t>
  </si>
  <si>
    <t>死</t>
  </si>
  <si>
    <t>傷</t>
  </si>
  <si>
    <t xml:space="preserve"> 轄</t>
  </si>
  <si>
    <r>
      <rPr>
        <sz val="12"/>
        <color rgb="FF000000"/>
        <rFont val="Times New Roman"/>
        <family val="1"/>
      </rPr>
      <t xml:space="preserve">   </t>
    </r>
    <r>
      <rPr>
        <sz val="12"/>
        <color rgb="FF000000"/>
        <rFont val="標楷體"/>
        <family val="4"/>
        <charset val="-120"/>
      </rPr>
      <t>目</t>
    </r>
  </si>
  <si>
    <t>件數</t>
  </si>
  <si>
    <r>
      <rPr>
        <sz val="11"/>
        <color rgb="FF000000"/>
        <rFont val="標楷體"/>
        <family val="4"/>
        <charset val="-120"/>
      </rPr>
      <t>（</t>
    </r>
    <r>
      <rPr>
        <sz val="11"/>
        <color rgb="FF000000"/>
        <rFont val="Times New Roman"/>
        <family val="1"/>
      </rPr>
      <t>%</t>
    </r>
    <r>
      <rPr>
        <sz val="11"/>
        <color rgb="FF000000"/>
        <rFont val="標楷體"/>
        <family val="4"/>
        <charset val="-120"/>
      </rPr>
      <t>）
百分比</t>
    </r>
  </si>
  <si>
    <t xml:space="preserve">  機</t>
  </si>
  <si>
    <t>關</t>
  </si>
  <si>
    <t>總      計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</si>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</sst>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4">
    <numFmt numFmtId="177" formatCode="&quot; &quot;#,##0.0&quot; &quot;;&quot;-&quot;#,##0.0&quot; &quot;;&quot; -&quot;0&quot; &quot;;&quot; &quot;@&quot; &quot;"/>
    <numFmt numFmtId="178" formatCode="&quot; &quot;#,##0.000&quot; &quot;;&quot;-&quot;#,##0.000&quot; &quot;;&quot; - &quot;;&quot; &quot;@&quot; &quot;"/>
    <numFmt numFmtId="179" formatCode="&quot; &quot;#,##0.00&quot; &quot;;&quot;-&quot;#,##0.00&quot; &quot;;&quot; - &quot;;&quot; &quot;@&quot; &quot;"/>
    <numFmt numFmtId="180" formatCode="&quot; &quot;#,##0&quot; &quot;;&quot;-&quot;#,##0&quot; &quot;;&quot; - &quot;;&quot; &quot;@&quot; &quot;"/>
  </numFmts>
  <fonts count="9">
    <font>
      <sz val="10"/>
      <color theme="1"/>
      <name val="Arial"/>
      <family val="2"/>
    </font>
    <font>
      <sz val="12"/>
      <color rgb="FF000000"/>
      <name val="標楷體"/>
      <family val="4"/>
      <charset val="-120"/>
    </font>
    <font>
      <sz val="12"/>
      <color rgb="FF000000"/>
      <name val="新細明體"/>
      <family val="1"/>
      <charset val="-120"/>
    </font>
    <font>
      <sz val="10"/>
      <color rgb="FF000000"/>
      <name val="新細明體"/>
      <family val="1"/>
      <charset val="-120"/>
    </font>
    <font>
      <sz val="12"/>
      <color rgb="FF000000"/>
      <name val="Times New Roman"/>
      <family val="1"/>
    </font>
    <font>
      <sz val="11"/>
      <color rgb="FF000000"/>
      <name val="標楷體"/>
      <family val="4"/>
      <charset val="-120"/>
    </font>
    <font>
      <sz val="10"/>
      <color rgb="FF000000"/>
      <name val="標楷體"/>
      <family val="4"/>
      <charset val="-120"/>
    </font>
    <font>
      <sz val="18"/>
      <color rgb="FF000000"/>
      <name val="標楷體"/>
      <family val="4"/>
      <charset val="-120"/>
    </font>
    <font>
      <sz val="11"/>
      <color rgb="FF000000"/>
      <name val="Times New Roman"/>
      <family val="1"/>
    </font>
  </fonts>
  <fills count="2">
    <fill>
      <patternFill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shrinkToFi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textRotation="255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vertical="top" textRotation="255"/>
    </xf>
    <xf numFmtId="0" fontId="6" fillId="0" borderId="0" xfId="0" applyFont="1" applyAlignment="1">
      <alignment vertical="top" textRotation="255" wrapText="1"/>
    </xf>
    <xf numFmtId="0" fontId="2" fillId="0" borderId="0" xfId="0" applyFont="1"/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textRotation="255"/>
    </xf>
    <xf numFmtId="0" fontId="1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 textRotation="255"/>
    </xf>
    <xf numFmtId="0" fontId="5" fillId="0" borderId="7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top" textRotation="255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textRotation="255"/>
    </xf>
    <xf numFmtId="0" fontId="4" fillId="0" borderId="14" xfId="0" applyFont="1" applyBorder="1" applyAlignment="1">
      <alignment horizontal="center" vertical="top" textRotation="255"/>
    </xf>
    <xf numFmtId="0" fontId="1" fillId="0" borderId="7" xfId="0" applyFont="1" applyBorder="1" applyAlignment="1">
      <alignment horizontal="distributed" vertical="center"/>
    </xf>
    <xf numFmtId="180" fontId="3" fillId="0" borderId="7" xfId="0" applyNumberFormat="1" applyFont="1" applyBorder="1" applyAlignment="1">
      <alignment vertical="center" shrinkToFit="1"/>
    </xf>
    <xf numFmtId="179" fontId="3" fillId="0" borderId="7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7" fontId="2" fillId="0" borderId="0" xfId="0" applyNumberFormat="1" applyFont="1"/>
    <xf numFmtId="0" fontId="1" fillId="0" borderId="7" xfId="0" applyFont="1" applyBorder="1" applyAlignment="1">
      <alignment horizontal="distributed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2</xdr:row>
      <xdr:rowOff>9525</xdr:rowOff>
    </xdr:from>
    <xdr:to>
      <xdr:col>1</xdr:col>
      <xdr:colOff>676275</xdr:colOff>
      <xdr:row>6</xdr:row>
      <xdr:rowOff>200025</xdr:rowOff>
    </xdr:to>
    <xdr:sp macro="">
      <xdr:nvSpPr>
        <xdr:cNvPr id="1" name="Line 1"/>
        <xdr:cNvSpPr/>
      </xdr:nvSpPr>
      <xdr:spPr>
        <a:xfrm>
          <a:off x="0" y="762000"/>
          <a:ext cx="1362075" cy="1009650"/>
        </a:xfrm>
        <a:prstGeom prst="line"/>
        <a:noFill/>
        <a:ln w="9525" cmpd="sng">
          <a:solidFill>
            <a:srgbClr val="000000"/>
          </a:solidFill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676275</xdr:colOff>
      <xdr:row>6</xdr:row>
      <xdr:rowOff>200025</xdr:rowOff>
    </xdr:to>
    <xdr:sp macro="">
      <xdr:nvSpPr>
        <xdr:cNvPr id="2" name="Line 1"/>
        <xdr:cNvSpPr/>
      </xdr:nvSpPr>
      <xdr:spPr>
        <a:xfrm>
          <a:off x="0" y="762000"/>
          <a:ext cx="1362075" cy="1009650"/>
        </a:xfrm>
        <a:prstGeom prst="line"/>
        <a:noFill/>
        <a:ln w="9525" cmpd="sng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B39"/>
  <sheetViews>
    <sheetView tabSelected="1" workbookViewId="0" topLeftCell="A1">
      <selection pane="topLeft" activeCell="Q3" sqref="Q3:U3"/>
    </sheetView>
  </sheetViews>
  <sheetFormatPr defaultColWidth="10.21875" defaultRowHeight="16.45" customHeight="1"/>
  <cols>
    <col min="1" max="2" width="10.285714285714286" style="19" customWidth="1"/>
    <col min="3" max="12" width="8.714285714285714" style="19" customWidth="1"/>
    <col min="13" max="13" width="14.428571428571429" style="19" customWidth="1"/>
    <col min="14" max="16" width="8.714285714285714" style="19" customWidth="1"/>
    <col min="17" max="23" width="3" style="19" customWidth="1"/>
    <col min="24" max="24" width="6.714285714285714" style="19" customWidth="1"/>
    <col min="25" max="26" width="3" style="19" customWidth="1"/>
    <col min="27" max="28" width="0" style="19" hidden="1" customWidth="1"/>
    <col min="29" max="30" width="10.285714285714286" style="19" customWidth="1"/>
    <col min="31" max="16384" width="10.285714285714286" style="19"/>
  </cols>
  <sheetData>
    <row r="1" spans="1:24" ht="41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1</v>
      </c>
      <c r="P1" s="2"/>
      <c r="Q1" s="3" t="s">
        <v>2</v>
      </c>
      <c r="R1" s="3"/>
      <c r="S1" s="3"/>
      <c r="T1" s="3"/>
      <c r="U1" s="3"/>
      <c r="V1" s="3"/>
      <c r="W1" s="3"/>
      <c r="X1" s="3"/>
    </row>
    <row r="2" spans="1:24" ht="18" customHeight="1">
      <c r="A2" s="4" t="s">
        <v>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4</v>
      </c>
      <c r="P2" s="4"/>
      <c r="Q2" s="5" t="s">
        <v>5</v>
      </c>
      <c r="R2" s="5"/>
      <c r="S2" s="5"/>
      <c r="T2" s="5"/>
      <c r="U2" s="5"/>
      <c r="V2" s="5"/>
      <c r="W2" s="6" t="s">
        <v>6</v>
      </c>
      <c r="X2" s="7"/>
    </row>
    <row r="3" spans="1:26" ht="16.45" customHeight="1">
      <c r="A3" s="8"/>
      <c r="B3" s="9" t="s">
        <v>7</v>
      </c>
      <c r="C3" s="10" t="s">
        <v>8</v>
      </c>
      <c r="D3" s="11"/>
      <c r="E3" s="11"/>
      <c r="F3" s="12"/>
      <c r="G3" s="10" t="s">
        <v>9</v>
      </c>
      <c r="H3" s="11"/>
      <c r="I3" s="12"/>
      <c r="J3" s="10" t="s">
        <v>10</v>
      </c>
      <c r="K3" s="11"/>
      <c r="L3" s="12"/>
      <c r="M3" s="13" t="s">
        <v>11</v>
      </c>
      <c r="N3" s="14" t="s">
        <v>12</v>
      </c>
      <c r="O3" s="15"/>
      <c r="P3" s="16"/>
      <c r="Q3" s="17" t="s">
        <v>13</v>
      </c>
      <c r="R3" s="18" t="s">
        <v>14</v>
      </c>
      <c r="S3" s="18" t="s">
        <v>15</v>
      </c>
      <c r="T3" s="18" t="s">
        <v>16</v>
      </c>
      <c r="U3" s="18" t="s">
        <v>17</v>
      </c>
      <c r="V3" s="18" t="s">
        <v>18</v>
      </c>
      <c r="Y3" s="19"/>
      <c r="Z3" s="18"/>
    </row>
    <row r="4" spans="1:26" ht="17.1" customHeight="1">
      <c r="A4" s="20" t="s">
        <v>19</v>
      </c>
      <c r="B4" s="21"/>
      <c r="C4" s="10" t="s">
        <v>20</v>
      </c>
      <c r="D4" s="12"/>
      <c r="E4" s="22" t="s">
        <v>21</v>
      </c>
      <c r="F4" s="13" t="s">
        <v>22</v>
      </c>
      <c r="G4" s="13" t="s">
        <v>23</v>
      </c>
      <c r="H4" s="13" t="s">
        <v>24</v>
      </c>
      <c r="I4" s="13" t="s">
        <v>22</v>
      </c>
      <c r="J4" s="13" t="s">
        <v>23</v>
      </c>
      <c r="K4" s="13" t="s">
        <v>24</v>
      </c>
      <c r="L4" s="13" t="s">
        <v>22</v>
      </c>
      <c r="M4" s="13"/>
      <c r="N4" s="23" t="s">
        <v>25</v>
      </c>
      <c r="O4" s="23" t="s">
        <v>26</v>
      </c>
      <c r="P4" s="23" t="s">
        <v>27</v>
      </c>
      <c r="Q4" s="17"/>
      <c r="R4" s="18"/>
      <c r="S4" s="18"/>
      <c r="T4" s="18"/>
      <c r="U4" s="18"/>
      <c r="V4" s="18"/>
      <c r="Y4" s="19"/>
      <c r="Z4" s="18"/>
    </row>
    <row r="5" spans="1:26" ht="17.1" customHeight="1">
      <c r="A5" s="20" t="s">
        <v>28</v>
      </c>
      <c r="B5" s="24" t="s">
        <v>29</v>
      </c>
      <c r="C5" s="25" t="s">
        <v>30</v>
      </c>
      <c r="D5" s="26" t="s">
        <v>31</v>
      </c>
      <c r="E5" s="27"/>
      <c r="F5" s="13"/>
      <c r="G5" s="13"/>
      <c r="H5" s="13"/>
      <c r="I5" s="13"/>
      <c r="J5" s="13"/>
      <c r="K5" s="13"/>
      <c r="L5" s="13"/>
      <c r="M5" s="13"/>
      <c r="N5" s="23"/>
      <c r="O5" s="23"/>
      <c r="P5" s="23"/>
      <c r="Q5" s="17"/>
      <c r="R5" s="18"/>
      <c r="S5" s="18"/>
      <c r="T5" s="18"/>
      <c r="U5" s="18"/>
      <c r="V5" s="18"/>
      <c r="Y5" s="19"/>
      <c r="Z5" s="18"/>
    </row>
    <row r="6" spans="1:26" ht="16.3">
      <c r="A6" s="28" t="s">
        <v>32</v>
      </c>
      <c r="B6" s="21"/>
      <c r="C6" s="29"/>
      <c r="D6" s="26"/>
      <c r="E6" s="27"/>
      <c r="F6" s="13"/>
      <c r="G6" s="13"/>
      <c r="H6" s="13"/>
      <c r="I6" s="13"/>
      <c r="J6" s="13"/>
      <c r="K6" s="13"/>
      <c r="L6" s="13"/>
      <c r="M6" s="13"/>
      <c r="N6" s="23"/>
      <c r="O6" s="23"/>
      <c r="P6" s="23"/>
      <c r="Q6" s="17"/>
      <c r="R6" s="18"/>
      <c r="S6" s="18"/>
      <c r="T6" s="18"/>
      <c r="U6" s="18"/>
      <c r="V6" s="18"/>
      <c r="Y6" s="19"/>
      <c r="Z6" s="18"/>
    </row>
    <row r="7" spans="1:26" ht="16.3">
      <c r="A7" s="30" t="s">
        <v>33</v>
      </c>
      <c r="B7" s="31"/>
      <c r="C7" s="32"/>
      <c r="D7" s="26"/>
      <c r="E7" s="33"/>
      <c r="F7" s="13"/>
      <c r="G7" s="13"/>
      <c r="H7" s="13"/>
      <c r="I7" s="13"/>
      <c r="J7" s="13"/>
      <c r="K7" s="13"/>
      <c r="L7" s="13"/>
      <c r="M7" s="13"/>
      <c r="N7" s="23"/>
      <c r="O7" s="23"/>
      <c r="P7" s="23"/>
      <c r="Q7" s="17"/>
      <c r="R7" s="18"/>
      <c r="S7" s="18"/>
      <c r="T7" s="18"/>
      <c r="U7" s="18"/>
      <c r="V7" s="18"/>
      <c r="Y7" s="19"/>
      <c r="Z7" s="18"/>
    </row>
    <row r="8" spans="1:28" ht="18.95" customHeight="1">
      <c r="A8" s="34" t="s">
        <v>34</v>
      </c>
      <c r="B8" s="34"/>
      <c r="C8" s="35">
        <f>G8+J8</f>
        <v>0</v>
      </c>
      <c r="D8" s="36" t="e">
        <f>C8/C8*100</f>
        <v>#DIV/0!</v>
      </c>
      <c r="E8" s="35">
        <f>H8+K8</f>
        <v>0</v>
      </c>
      <c r="F8" s="35">
        <f>I8+L8</f>
        <v>0</v>
      </c>
      <c r="G8" s="35">
        <f>SUM(G9:G17)</f>
      </c>
      <c r="H8" s="35">
        <f>SUM(H9:H17)</f>
      </c>
      <c r="I8" s="35">
        <f>SUM(I9:I17)</f>
      </c>
      <c r="J8" s="35">
        <f>SUM(J9:J17)</f>
      </c>
      <c r="K8" s="35">
        <f>SUM(K9:K17)</f>
      </c>
      <c r="L8" s="35">
        <f>SUM(L9:L17)</f>
      </c>
      <c r="M8" s="35">
        <v>0</v>
      </c>
      <c r="N8" s="37">
        <f>IF(AB8=0,0,ROUND(C8/AB8*10000,3))</f>
        <v>0</v>
      </c>
      <c r="O8" s="37">
        <f>IF(AB8=0,0,ROUND(E8/AB8*10000,3))</f>
        <v>0</v>
      </c>
      <c r="P8" s="37">
        <f>IF(AB8=0,0,ROUND(F8/AB8*10000,3))</f>
        <v>0</v>
      </c>
      <c r="Q8" s="17"/>
      <c r="R8" s="18"/>
      <c r="S8" s="18"/>
      <c r="T8" s="18"/>
      <c r="U8" s="18"/>
      <c r="V8" s="18"/>
      <c r="Y8" s="19"/>
      <c r="Z8" s="18"/>
      <c r="AA8" s="38">
        <v>540147</v>
      </c>
      <c r="AB8" s="38">
        <f>SUM(AB9:AB17)</f>
      </c>
    </row>
    <row r="9" spans="1:28" ht="18.95" customHeight="1">
      <c r="A9" s="39" t="s">
        <v>2</v>
      </c>
      <c r="B9" s="39"/>
      <c r="C9" s="35">
        <f>G9+J9</f>
      </c>
      <c r="D9" s="36">
        <f>C9/C8*100</f>
      </c>
      <c r="E9" s="35">
        <f>H9+K9</f>
      </c>
      <c r="F9" s="35">
        <f>I9+L9</f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7">
        <f>IF(AB9=0,0,ROUND(C9/AB9*10000,3))</f>
      </c>
      <c r="O9" s="37">
        <f>IF(AB9=0,0,ROUND(E9/AB9*10000,3))</f>
      </c>
      <c r="P9" s="37">
        <f>IF(AB9=0,0,ROUND(F9/AB9*10000,3))</f>
      </c>
      <c r="Q9" s="17"/>
      <c r="R9" s="18"/>
      <c r="S9" s="18"/>
      <c r="T9" s="18"/>
      <c r="U9" s="18"/>
      <c r="V9" s="18"/>
      <c r="Y9" s="19"/>
      <c r="Z9" s="18"/>
      <c r="AA9" s="38">
        <v>0</v>
      </c>
      <c r="AB9" s="38">
        <f>(M9+AA9)/2</f>
      </c>
    </row>
    <row r="10" spans="1:28" ht="18.95" customHeight="1">
      <c r="A10" s="39" t="s">
        <v>35</v>
      </c>
      <c r="B10" s="39"/>
      <c r="C10" s="35">
        <f>G10+J10</f>
      </c>
      <c r="D10" s="36">
        <f>C10/C8*100</f>
      </c>
      <c r="E10" s="35">
        <f>H10+K10</f>
      </c>
      <c r="F10" s="35">
        <f>I10+L10</f>
      </c>
      <c r="G10" s="35">
        <v>0</v>
      </c>
      <c r="H10" s="35">
        <v>0</v>
      </c>
      <c r="I10" s="35">
        <v>0</v>
      </c>
      <c r="J10" s="35">
        <v>8</v>
      </c>
      <c r="K10" s="35">
        <v>0</v>
      </c>
      <c r="L10" s="35">
        <v>9</v>
      </c>
      <c r="M10" s="35"/>
      <c r="N10" s="37">
        <f>IF(AB10=0,0,ROUND(C10/AB10*10000,3))</f>
      </c>
      <c r="O10" s="37">
        <f>IF(AB10=0,0,ROUND(E10/AB10*10000,3))</f>
      </c>
      <c r="P10" s="37">
        <f>IF(AB10=0,0,ROUND(F10/AB10*10000,3))</f>
      </c>
      <c r="Q10" s="17"/>
      <c r="R10" s="18"/>
      <c r="S10" s="18"/>
      <c r="T10" s="18"/>
      <c r="U10" s="18"/>
      <c r="V10" s="18"/>
      <c r="Y10" s="19"/>
      <c r="Z10" s="18"/>
      <c r="AA10" s="38"/>
      <c r="AB10" s="38">
        <f>(M10+AA10)/2</f>
      </c>
    </row>
    <row r="11" spans="1:28" ht="18.95" customHeight="1">
      <c r="A11" s="39" t="s">
        <v>36</v>
      </c>
      <c r="B11" s="39"/>
      <c r="C11" s="35">
        <f>G11+J11</f>
      </c>
      <c r="D11" s="36">
        <f>C11/C8*100</f>
      </c>
      <c r="E11" s="35">
        <f>H11+K11</f>
      </c>
      <c r="F11" s="35">
        <f>I11+L11</f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/>
      <c r="N11" s="37">
        <f>IF(AB11=0,0,ROUND(C11/AB11*10000,3))</f>
      </c>
      <c r="O11" s="37">
        <f>IF(AB11=0,0,ROUND(E11/AB11*10000,3))</f>
      </c>
      <c r="P11" s="37">
        <f>IF(AB11=0,0,ROUND(F11/AB11*10000,3))</f>
      </c>
      <c r="Q11" s="17"/>
      <c r="R11" s="18"/>
      <c r="S11" s="18"/>
      <c r="T11" s="18"/>
      <c r="U11" s="18"/>
      <c r="V11" s="18"/>
      <c r="Y11" s="19"/>
      <c r="Z11" s="18"/>
      <c r="AA11" s="38"/>
      <c r="AB11" s="38">
        <f>(M11+AA11)/2</f>
      </c>
    </row>
    <row r="12" spans="1:28" ht="18.95" customHeight="1">
      <c r="A12" s="39" t="s">
        <v>37</v>
      </c>
      <c r="B12" s="39"/>
      <c r="C12" s="35">
        <f>G12+J12</f>
      </c>
      <c r="D12" s="36">
        <f>C12/C8*100</f>
      </c>
      <c r="E12" s="35">
        <f>H12+K12</f>
      </c>
      <c r="F12" s="35">
        <f>I12+L12</f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/>
      <c r="N12" s="37">
        <f>IF(AB12=0,0,ROUND(C12/AB12*10000,3))</f>
      </c>
      <c r="O12" s="37">
        <f>IF(AB12=0,0,ROUND(E12/AB12*10000,3))</f>
      </c>
      <c r="P12" s="37">
        <f>IF(AB12=0,0,ROUND(F12/AB12*10000,3))</f>
      </c>
      <c r="Q12" s="17"/>
      <c r="R12" s="18"/>
      <c r="S12" s="18"/>
      <c r="T12" s="18"/>
      <c r="U12" s="18"/>
      <c r="V12" s="18"/>
      <c r="Y12" s="19"/>
      <c r="Z12" s="18"/>
      <c r="AA12" s="38"/>
      <c r="AB12" s="38">
        <f>(M12+AA12)/2</f>
      </c>
    </row>
    <row r="13" spans="1:28" ht="18.95" customHeight="1">
      <c r="A13" s="39" t="s">
        <v>38</v>
      </c>
      <c r="B13" s="39"/>
      <c r="C13" s="35">
        <f>G13+J13</f>
      </c>
      <c r="D13" s="36">
        <f>C13/C8*100</f>
      </c>
      <c r="E13" s="35">
        <f>H13+K13</f>
      </c>
      <c r="F13" s="35">
        <f>I13+L13</f>
      </c>
      <c r="G13" s="35">
        <v>0</v>
      </c>
      <c r="H13" s="35">
        <v>0</v>
      </c>
      <c r="I13" s="35">
        <v>0</v>
      </c>
      <c r="J13" s="35">
        <v>2</v>
      </c>
      <c r="K13" s="35">
        <v>0</v>
      </c>
      <c r="L13" s="35">
        <v>2</v>
      </c>
      <c r="M13" s="35"/>
      <c r="N13" s="37">
        <f>IF(AB13=0,0,ROUND(C13/AB13*10000,3))</f>
      </c>
      <c r="O13" s="37">
        <f>IF(AB13=0,0,ROUND(E13/AB13*10000,3))</f>
      </c>
      <c r="P13" s="37">
        <f>IF(AB13=0,0,ROUND(F13/AB13*10000,3))</f>
      </c>
      <c r="Q13" s="17"/>
      <c r="R13" s="18"/>
      <c r="S13" s="18"/>
      <c r="T13" s="18"/>
      <c r="U13" s="18"/>
      <c r="V13" s="18"/>
      <c r="Y13" s="19"/>
      <c r="Z13" s="18"/>
      <c r="AA13" s="38"/>
      <c r="AB13" s="38">
        <f>(M13+AA13)/2</f>
      </c>
    </row>
    <row r="14" spans="1:28" ht="18.95" customHeight="1">
      <c r="A14" s="39" t="s">
        <v>39</v>
      </c>
      <c r="B14" s="39"/>
      <c r="C14" s="35">
        <f>G14+J14</f>
      </c>
      <c r="D14" s="36">
        <f>C14/C8*100</f>
      </c>
      <c r="E14" s="35">
        <f>H14+K14</f>
      </c>
      <c r="F14" s="35">
        <f>I14+L14</f>
      </c>
      <c r="G14" s="35">
        <v>0</v>
      </c>
      <c r="H14" s="35">
        <v>0</v>
      </c>
      <c r="I14" s="35">
        <v>0</v>
      </c>
      <c r="J14" s="35">
        <v>57</v>
      </c>
      <c r="K14" s="35">
        <v>2</v>
      </c>
      <c r="L14" s="35">
        <v>74</v>
      </c>
      <c r="M14" s="35"/>
      <c r="N14" s="37">
        <f>IF(AB14=0,0,ROUND(C14/AB14*10000,3))</f>
      </c>
      <c r="O14" s="37">
        <f>IF(AB14=0,0,ROUND(E14/AB14*10000,3))</f>
      </c>
      <c r="P14" s="37">
        <f>IF(AB14=0,0,ROUND(F14/AB14*10000,3))</f>
      </c>
      <c r="Q14" s="17"/>
      <c r="R14" s="18"/>
      <c r="S14" s="18"/>
      <c r="T14" s="18"/>
      <c r="U14" s="18"/>
      <c r="V14" s="18"/>
      <c r="Y14" s="19"/>
      <c r="Z14" s="18"/>
      <c r="AA14" s="38"/>
      <c r="AB14" s="38">
        <f>(M14+AA14)/2</f>
      </c>
    </row>
    <row r="15" spans="1:28" ht="18.95" customHeight="1">
      <c r="A15" s="39" t="s">
        <v>40</v>
      </c>
      <c r="B15" s="39"/>
      <c r="C15" s="35">
        <f>G15+J15</f>
      </c>
      <c r="D15" s="36">
        <f>C15/C8*100</f>
      </c>
      <c r="E15" s="35">
        <f>H15+K15</f>
      </c>
      <c r="F15" s="35">
        <f>I15+L15</f>
      </c>
      <c r="G15" s="35">
        <v>0</v>
      </c>
      <c r="H15" s="35">
        <v>0</v>
      </c>
      <c r="I15" s="35">
        <v>0</v>
      </c>
      <c r="J15" s="35">
        <v>93</v>
      </c>
      <c r="K15" s="35">
        <v>1</v>
      </c>
      <c r="L15" s="35">
        <v>122</v>
      </c>
      <c r="M15" s="35"/>
      <c r="N15" s="37">
        <f>IF(AB15=0,0,ROUND(C15/AB15*10000,3))</f>
      </c>
      <c r="O15" s="37">
        <f>IF(AB15=0,0,ROUND(E15/AB15*10000,3))</f>
      </c>
      <c r="P15" s="37">
        <f>IF(AB15=0,0,ROUND(F15/AB15*10000,3))</f>
      </c>
      <c r="Q15" s="17"/>
      <c r="R15" s="18"/>
      <c r="S15" s="18"/>
      <c r="T15" s="18"/>
      <c r="U15" s="18"/>
      <c r="V15" s="18"/>
      <c r="Y15" s="19"/>
      <c r="Z15" s="18"/>
      <c r="AA15" s="38"/>
      <c r="AB15" s="38">
        <f>(M15+AA15)/2</f>
      </c>
    </row>
    <row r="16" spans="1:28" ht="18.95" customHeight="1">
      <c r="A16" s="39" t="s">
        <v>41</v>
      </c>
      <c r="B16" s="39"/>
      <c r="C16" s="35">
        <f>G16+J16</f>
      </c>
      <c r="D16" s="36">
        <f>C16/C8*100</f>
      </c>
      <c r="E16" s="35">
        <f>H16+K16</f>
      </c>
      <c r="F16" s="35">
        <f>I16+L16</f>
      </c>
      <c r="G16" s="35">
        <v>0</v>
      </c>
      <c r="H16" s="35">
        <v>0</v>
      </c>
      <c r="I16" s="35">
        <v>0</v>
      </c>
      <c r="J16" s="35">
        <v>55</v>
      </c>
      <c r="K16" s="35">
        <v>2</v>
      </c>
      <c r="L16" s="35">
        <v>69</v>
      </c>
      <c r="M16" s="35"/>
      <c r="N16" s="37">
        <f>IF(AB16=0,0,ROUND(C16/AB16*10000,3))</f>
      </c>
      <c r="O16" s="37">
        <f>IF(AB16=0,0,ROUND(E16/AB16*10000,3))</f>
      </c>
      <c r="P16" s="37">
        <f>IF(AB16=0,0,ROUND(F16/AB16*10000,3))</f>
      </c>
      <c r="Q16" s="17"/>
      <c r="R16" s="18"/>
      <c r="S16" s="18"/>
      <c r="T16" s="18"/>
      <c r="U16" s="18"/>
      <c r="V16" s="18"/>
      <c r="Y16" s="19"/>
      <c r="Z16" s="18"/>
      <c r="AA16" s="38"/>
      <c r="AB16" s="38">
        <f>(M16+AA16)/2</f>
      </c>
    </row>
    <row r="17" spans="1:28" ht="18.95" customHeight="1">
      <c r="A17" s="39" t="s">
        <v>42</v>
      </c>
      <c r="B17" s="39"/>
      <c r="C17" s="35">
        <f>G17+J17</f>
      </c>
      <c r="D17" s="36">
        <f>C17/C8*100</f>
      </c>
      <c r="E17" s="35">
        <f>H17+K17</f>
      </c>
      <c r="F17" s="35">
        <f>I17+L17</f>
      </c>
      <c r="G17" s="35">
        <v>0</v>
      </c>
      <c r="H17" s="35">
        <v>0</v>
      </c>
      <c r="I17" s="35">
        <v>0</v>
      </c>
      <c r="J17" s="35">
        <v>41</v>
      </c>
      <c r="K17" s="35">
        <v>1</v>
      </c>
      <c r="L17" s="35">
        <v>53</v>
      </c>
      <c r="M17" s="35"/>
      <c r="N17" s="37">
        <f>IF(AB17=0,0,ROUND(C17/AB17*10000,3))</f>
      </c>
      <c r="O17" s="37">
        <f>IF(AB17=0,0,ROUND(E17/AB17*10000,3))</f>
      </c>
      <c r="P17" s="37">
        <f>IF(AB17=0,0,ROUND(F17/AB17*10000,3))</f>
      </c>
      <c r="Q17" s="17"/>
      <c r="R17" s="18"/>
      <c r="S17" s="18"/>
      <c r="T17" s="18"/>
      <c r="U17" s="18"/>
      <c r="V17" s="18"/>
      <c r="Y17" s="19"/>
      <c r="Z17" s="18"/>
      <c r="AA17" s="38"/>
      <c r="AB17" s="38">
        <f>(M17+AA17)/2</f>
      </c>
    </row>
    <row r="18" spans="17:25" ht="16.3">
      <c r="Q18" s="17"/>
      <c r="R18" s="18"/>
      <c r="S18" s="18"/>
      <c r="T18" s="18"/>
      <c r="U18" s="18"/>
      <c r="V18" s="18"/>
      <c r="Y18" s="19"/>
    </row>
    <row r="19" spans="17:25" ht="16.3">
      <c r="Q19" s="17"/>
      <c r="R19" s="18"/>
      <c r="S19" s="18"/>
      <c r="T19" s="18"/>
      <c r="U19" s="18"/>
      <c r="V19" s="18"/>
      <c r="Y19" s="19"/>
    </row>
    <row r="20" spans="17:25" ht="16.3">
      <c r="Q20" s="17"/>
      <c r="R20" s="18"/>
      <c r="S20" s="18"/>
      <c r="T20" s="18"/>
      <c r="U20" s="18"/>
      <c r="V20" s="18"/>
      <c r="Y20" s="19"/>
    </row>
    <row r="21" spans="17:25" ht="16.3">
      <c r="Q21" s="17"/>
      <c r="R21" s="18"/>
      <c r="S21" s="18"/>
      <c r="T21" s="18"/>
      <c r="U21" s="18"/>
      <c r="V21" s="18"/>
      <c r="Y21" s="19"/>
    </row>
    <row r="22" spans="17:22" ht="16.3">
      <c r="Q22" s="17"/>
      <c r="R22" s="18"/>
      <c r="S22" s="18"/>
      <c r="T22" s="18"/>
      <c r="U22" s="18"/>
      <c r="V22" s="18"/>
    </row>
    <row r="23" spans="17:22" ht="16.3">
      <c r="Q23" s="17"/>
      <c r="R23" s="18"/>
      <c r="S23" s="18"/>
      <c r="T23" s="18"/>
      <c r="U23" s="18"/>
      <c r="V23" s="18"/>
    </row>
    <row r="24" spans="17:22" ht="16.3">
      <c r="Q24" s="17"/>
      <c r="R24" s="18"/>
      <c r="S24" s="18"/>
      <c r="T24" s="18"/>
      <c r="U24" s="18"/>
      <c r="V24" s="18"/>
    </row>
    <row r="25" spans="17:22" ht="16.3">
      <c r="Q25" s="17"/>
      <c r="R25" s="18"/>
      <c r="S25" s="18"/>
      <c r="T25" s="18"/>
      <c r="U25" s="18"/>
      <c r="V25" s="18"/>
    </row>
    <row r="26" spans="17:22" ht="16.3">
      <c r="Q26" s="17"/>
      <c r="R26" s="18"/>
      <c r="S26" s="18"/>
      <c r="T26" s="18"/>
      <c r="U26" s="18"/>
      <c r="V26" s="18"/>
    </row>
    <row r="27" spans="17:22" ht="16.3">
      <c r="Q27" s="17"/>
      <c r="R27" s="18"/>
      <c r="S27" s="18"/>
      <c r="T27" s="18"/>
      <c r="U27" s="18"/>
      <c r="V27" s="18"/>
    </row>
    <row r="28" spans="17:22" ht="16.3">
      <c r="Q28" s="17"/>
      <c r="R28" s="18"/>
      <c r="S28" s="18"/>
      <c r="T28" s="18"/>
      <c r="U28" s="18"/>
      <c r="V28" s="18"/>
    </row>
    <row r="29" spans="17:22" ht="16.3">
      <c r="Q29" s="17"/>
      <c r="R29" s="18"/>
      <c r="S29" s="18"/>
      <c r="T29" s="18"/>
      <c r="U29" s="18"/>
      <c r="V29" s="18"/>
    </row>
    <row r="30" spans="17:22" ht="16.3">
      <c r="Q30" s="17"/>
      <c r="R30" s="18"/>
      <c r="S30" s="18"/>
      <c r="T30" s="18"/>
      <c r="U30" s="18"/>
      <c r="V30" s="18"/>
    </row>
    <row r="31" spans="17:22" ht="16.3">
      <c r="Q31" s="17"/>
      <c r="R31" s="18"/>
      <c r="S31" s="18"/>
      <c r="T31" s="18"/>
      <c r="U31" s="18"/>
      <c r="V31" s="18"/>
    </row>
    <row r="32" spans="17:22" ht="16.3">
      <c r="Q32" s="17"/>
      <c r="R32" s="18"/>
      <c r="S32" s="18"/>
      <c r="T32" s="18"/>
      <c r="U32" s="18"/>
      <c r="V32" s="18"/>
    </row>
    <row r="33" spans="17:22" ht="16.3">
      <c r="Q33" s="17"/>
      <c r="R33" s="18"/>
      <c r="S33" s="18"/>
      <c r="T33" s="18"/>
      <c r="U33" s="18"/>
      <c r="V33" s="18"/>
    </row>
    <row r="34" spans="17:22" ht="16.3">
      <c r="Q34" s="17"/>
      <c r="R34" s="18"/>
      <c r="S34" s="18"/>
      <c r="T34" s="18"/>
      <c r="U34" s="18"/>
      <c r="V34" s="18"/>
    </row>
    <row r="35" spans="17:22" ht="16.3">
      <c r="Q35" s="17"/>
      <c r="R35" s="18"/>
      <c r="S35" s="18"/>
      <c r="T35" s="18"/>
      <c r="U35" s="18"/>
      <c r="V35" s="18"/>
    </row>
    <row r="36" spans="17:22" ht="16.3">
      <c r="Q36" s="17"/>
      <c r="R36" s="18"/>
      <c r="S36" s="18"/>
      <c r="T36" s="18"/>
      <c r="U36" s="18"/>
      <c r="V36" s="18"/>
    </row>
    <row r="37" spans="17:22" ht="16.3">
      <c r="Q37" s="17"/>
      <c r="R37" s="18"/>
      <c r="S37" s="18"/>
      <c r="T37" s="18"/>
      <c r="U37" s="18"/>
      <c r="V37" s="18"/>
    </row>
    <row r="38" spans="17:22" ht="16.3">
      <c r="Q38" s="17"/>
      <c r="R38" s="18"/>
      <c r="S38" s="18"/>
      <c r="T38" s="18"/>
      <c r="U38" s="18"/>
      <c r="V38" s="18"/>
    </row>
    <row r="39" spans="17:22" ht="16.3">
      <c r="Q39" s="17"/>
      <c r="R39" s="18"/>
      <c r="S39" s="18"/>
      <c r="T39" s="18"/>
      <c r="U39" s="18"/>
      <c r="V39" s="18"/>
    </row>
  </sheetData>
  <mergeCells count="42">
    <mergeCell ref="A8:B8"/>
    <mergeCell ref="A9:B9"/>
    <mergeCell ref="K4:K7"/>
    <mergeCell ref="L4:L7"/>
    <mergeCell ref="N4:N7"/>
    <mergeCell ref="A1:N1"/>
    <mergeCell ref="Q1:X1"/>
    <mergeCell ref="A2:N2"/>
    <mergeCell ref="Q2:V2"/>
    <mergeCell ref="M3:M7"/>
    <mergeCell ref="C5:C7"/>
    <mergeCell ref="D5:D7"/>
    <mergeCell ref="O1:P1"/>
    <mergeCell ref="O2:P2"/>
    <mergeCell ref="Y3:Y21"/>
    <mergeCell ref="E4:E7"/>
    <mergeCell ref="F4:F7"/>
    <mergeCell ref="G4:G7"/>
    <mergeCell ref="H4:H7"/>
    <mergeCell ref="I4:I7"/>
    <mergeCell ref="J4:J7"/>
    <mergeCell ref="O4:O7"/>
    <mergeCell ref="P4:P7"/>
    <mergeCell ref="C3:F3"/>
    <mergeCell ref="G3:I3"/>
    <mergeCell ref="J3:L3"/>
    <mergeCell ref="N3:P3"/>
    <mergeCell ref="C4:D4"/>
    <mergeCell ref="A10:B10"/>
    <mergeCell ref="A11:B11"/>
    <mergeCell ref="A12:B12"/>
    <mergeCell ref="A13:B13"/>
    <mergeCell ref="A14:B14"/>
    <mergeCell ref="A15:B15"/>
    <mergeCell ref="A16:B16"/>
    <mergeCell ref="A17:B17"/>
    <mergeCell ref="Q3:Q42"/>
    <mergeCell ref="R3:R42"/>
    <mergeCell ref="S3:S42"/>
    <mergeCell ref="T3:T42"/>
    <mergeCell ref="U3:U42"/>
    <mergeCell ref="V3:V42"/>
  </mergeCells>
  <printOptions horizontalCentered="1" verticalCentered="1"/>
  <pageMargins left="0" right="0" top="0" bottom="0" header="0" footer="0"/>
  <pageSetup fitToHeight="0" fitToWidth="0" orientation="landscape" paperSize="8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